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300" windowWidth="15580" windowHeight="15000" activeTab="0"/>
  </bookViews>
  <sheets>
    <sheet name="実金自由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<sst xmlns="http://schemas.openxmlformats.org/spreadsheetml/2006/main" count="33" uniqueCount="16">
  <si>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§ローン計算シート§</t>
  </si>
  <si>
    <t>◆支払パターン①</t>
  </si>
  <si>
    <t>残　　金</t>
  </si>
  <si>
    <t>回　　数</t>
  </si>
  <si>
    <t>回</t>
  </si>
  <si>
    <t>分割払手数料</t>
  </si>
  <si>
    <t>実質年率</t>
  </si>
  <si>
    <t>分割支払金</t>
  </si>
  <si>
    <t>（ｱﾄﾞｵﾝ率）</t>
  </si>
  <si>
    <t>(</t>
  </si>
  <si>
    <t>)</t>
  </si>
  <si>
    <t xml:space="preserve">１回目    </t>
  </si>
  <si>
    <t>２回目以降</t>
  </si>
  <si>
    <t>ボーナス加算</t>
  </si>
  <si>
    <t>×</t>
  </si>
  <si>
    <t>◆支払パターン②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</si>
</sst>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0.0000"/>
    <numFmt numFmtId="180" formatCode="0.00000"/>
  </numFmts>
  <fonts count="1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4"/>
      <name val="ＭＳ 明朝"/>
      <family val="1"/>
    </font>
    <font>
      <b/>
      <sz val="24"/>
      <name val="ＭＳ 明朝"/>
      <family val="1"/>
    </font>
    <font>
      <b/>
      <sz val="24"/>
      <name val="ＭＳ ゴシック"/>
      <family val="3"/>
    </font>
    <font>
      <b/>
      <sz val="22"/>
      <name val="ＭＳ 明朝"/>
      <family val="1"/>
    </font>
    <font>
      <b/>
      <sz val="24"/>
      <color indexed="10"/>
      <name val="ＭＳ ゴシック"/>
      <family val="3"/>
    </font>
    <font>
      <b/>
      <sz val="22"/>
      <name val="ＭＳ ゴシック"/>
      <family val="3"/>
    </font>
    <font>
      <b/>
      <sz val="20"/>
      <name val="ＭＳ ゴシック"/>
      <family val="3"/>
    </font>
    <font>
      <b/>
      <sz val="24"/>
      <color indexed="32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b/>
      <sz val="18"/>
      <name val="ＭＳ ゴシック"/>
      <family val="3"/>
    </font>
    <font>
      <b/>
      <i/>
      <u val="single"/>
      <sz val="20"/>
      <name val="ＭＳ ゴシック"/>
      <family val="3"/>
    </font>
    <font>
      <b/>
      <i/>
      <u val="single"/>
      <sz val="14"/>
      <name val="ｺﾞｼｯｸ"/>
      <family val="3"/>
    </font>
    <font>
      <b/>
      <i/>
      <sz val="28"/>
      <name val="ＭＳ ゴシック"/>
      <family val="3"/>
    </font>
    <font>
      <sz val="6"/>
      <name val="ＭＳ 明朝"/>
      <family val="1"/>
    </font>
  </fonts>
  <fills count="5">
    <fill>
      <patternFill/>
    </fill>
    <fill>
      <patternFill patternType="gray125"/>
    </fill>
    <fill>
      <patternFill patternType="gray0625"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16" applyFont="1" applyAlignment="1">
      <alignment/>
    </xf>
    <xf numFmtId="0" fontId="4" fillId="0" borderId="0" xfId="0" applyFont="1" applyAlignment="1">
      <alignment horizontal="centerContinuous"/>
    </xf>
    <xf numFmtId="38" fontId="4" fillId="0" borderId="0" xfId="16" applyFont="1" applyAlignment="1">
      <alignment/>
    </xf>
    <xf numFmtId="0" fontId="4" fillId="0" borderId="0" xfId="0" applyFont="1" applyAlignment="1">
      <alignment horizontal="right"/>
    </xf>
    <xf numFmtId="10" fontId="4" fillId="0" borderId="0" xfId="15" applyNumberFormat="1" applyFont="1" applyAlignment="1">
      <alignment/>
    </xf>
    <xf numFmtId="38" fontId="5" fillId="0" borderId="0" xfId="16" applyFont="1" applyFill="1" applyAlignment="1">
      <alignment/>
    </xf>
    <xf numFmtId="0" fontId="5" fillId="0" borderId="0" xfId="0" applyFont="1" applyFill="1" applyAlignment="1">
      <alignment horizontal="center"/>
    </xf>
    <xf numFmtId="38" fontId="6" fillId="0" borderId="0" xfId="16" applyFont="1" applyFill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38" fontId="8" fillId="2" borderId="1" xfId="16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80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0" fontId="14" fillId="0" borderId="0" xfId="15" applyNumberFormat="1" applyFont="1" applyAlignment="1">
      <alignment/>
    </xf>
    <xf numFmtId="0" fontId="12" fillId="0" borderId="0" xfId="0" applyFont="1" applyAlignment="1">
      <alignment horizontal="centerContinuous"/>
    </xf>
    <xf numFmtId="38" fontId="8" fillId="2" borderId="1" xfId="16" applyFont="1" applyFill="1" applyBorder="1" applyAlignment="1" applyProtection="1">
      <alignment/>
      <protection locked="0"/>
    </xf>
    <xf numFmtId="38" fontId="6" fillId="3" borderId="2" xfId="16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4" borderId="3" xfId="0" applyFont="1" applyFill="1" applyBorder="1" applyAlignment="1">
      <alignment horizontal="centerContinuous" vertical="center"/>
    </xf>
    <xf numFmtId="0" fontId="13" fillId="4" borderId="4" xfId="0" applyFont="1" applyFill="1" applyBorder="1" applyAlignment="1">
      <alignment horizontal="centerContinuous" vertical="center"/>
    </xf>
    <xf numFmtId="0" fontId="13" fillId="4" borderId="5" xfId="0" applyFont="1" applyFill="1" applyBorder="1" applyAlignment="1">
      <alignment horizontal="centerContinuous" vertical="center"/>
    </xf>
    <xf numFmtId="0" fontId="13" fillId="4" borderId="6" xfId="0" applyFont="1" applyFill="1" applyBorder="1" applyAlignment="1">
      <alignment horizontal="centerContinuous" vertical="center"/>
    </xf>
    <xf numFmtId="0" fontId="13" fillId="4" borderId="7" xfId="0" applyFont="1" applyFill="1" applyBorder="1" applyAlignment="1">
      <alignment horizontal="centerContinuous" vertical="center"/>
    </xf>
    <xf numFmtId="0" fontId="17" fillId="0" borderId="0" xfId="0" applyFont="1" applyAlignment="1">
      <alignment vertical="top"/>
    </xf>
    <xf numFmtId="0" fontId="13" fillId="4" borderId="8" xfId="0" applyFont="1" applyFill="1" applyBorder="1" applyAlignment="1">
      <alignment horizontal="right"/>
    </xf>
    <xf numFmtId="38" fontId="6" fillId="3" borderId="9" xfId="16" applyFont="1" applyFill="1" applyBorder="1" applyAlignment="1">
      <alignment/>
    </xf>
    <xf numFmtId="0" fontId="13" fillId="4" borderId="10" xfId="0" applyFont="1" applyFill="1" applyBorder="1" applyAlignment="1">
      <alignment horizontal="right"/>
    </xf>
    <xf numFmtId="38" fontId="6" fillId="3" borderId="11" xfId="16" applyFont="1" applyFill="1" applyBorder="1" applyAlignment="1">
      <alignment/>
    </xf>
    <xf numFmtId="0" fontId="13" fillId="4" borderId="12" xfId="0" applyFont="1" applyFill="1" applyBorder="1" applyAlignment="1">
      <alignment horizontal="right"/>
    </xf>
    <xf numFmtId="38" fontId="8" fillId="2" borderId="13" xfId="16" applyFont="1" applyFill="1" applyBorder="1" applyAlignment="1" applyProtection="1">
      <alignment/>
      <protection locked="0"/>
    </xf>
    <xf numFmtId="0" fontId="13" fillId="4" borderId="14" xfId="0" applyFont="1" applyFill="1" applyBorder="1" applyAlignment="1">
      <alignment horizontal="right"/>
    </xf>
    <xf numFmtId="38" fontId="6" fillId="3" borderId="15" xfId="16" applyFont="1" applyFill="1" applyBorder="1" applyAlignment="1">
      <alignment/>
    </xf>
    <xf numFmtId="0" fontId="13" fillId="4" borderId="16" xfId="0" applyFont="1" applyFill="1" applyBorder="1" applyAlignment="1">
      <alignment horizontal="right"/>
    </xf>
    <xf numFmtId="38" fontId="6" fillId="3" borderId="17" xfId="16" applyFont="1" applyFill="1" applyBorder="1" applyAlignment="1">
      <alignment/>
    </xf>
    <xf numFmtId="38" fontId="8" fillId="2" borderId="18" xfId="16" applyFont="1" applyFill="1" applyBorder="1" applyAlignment="1" applyProtection="1">
      <alignment/>
      <protection locked="0"/>
    </xf>
    <xf numFmtId="0" fontId="13" fillId="4" borderId="19" xfId="0" applyFont="1" applyFill="1" applyBorder="1" applyAlignment="1">
      <alignment horizontal="centerContinuous" vertical="center"/>
    </xf>
    <xf numFmtId="0" fontId="13" fillId="4" borderId="20" xfId="0" applyFont="1" applyFill="1" applyBorder="1" applyAlignment="1">
      <alignment horizontal="centerContinuous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/>
    </xf>
    <xf numFmtId="10" fontId="11" fillId="2" borderId="1" xfId="15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47625</xdr:rowOff>
    </xdr:from>
    <xdr:to>
      <xdr:col>5</xdr:col>
      <xdr:colOff>447675</xdr:colOff>
      <xdr:row>3</xdr:row>
      <xdr:rowOff>85725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181100" y="1095375"/>
          <a:ext cx="58578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/>
            <a:t>※    部分に入力して下さい</a:t>
          </a:r>
        </a:p>
      </xdr:txBody>
    </xdr:sp>
    <xdr:clientData fPrintsWithSheet="0"/>
  </xdr:twoCellAnchor>
  <xdr:twoCellAnchor>
    <xdr:from>
      <xdr:col>2</xdr:col>
      <xdr:colOff>0</xdr:colOff>
      <xdr:row>9</xdr:row>
      <xdr:rowOff>0</xdr:rowOff>
    </xdr:from>
    <xdr:to>
      <xdr:col>8</xdr:col>
      <xdr:colOff>638175</xdr:colOff>
      <xdr:row>13</xdr:row>
      <xdr:rowOff>428625</xdr:rowOff>
    </xdr:to>
    <xdr:sp>
      <xdr:nvSpPr>
        <xdr:cNvPr id="2" name="Rectangle 4"/>
        <xdr:cNvSpPr>
          <a:spLocks/>
        </xdr:cNvSpPr>
      </xdr:nvSpPr>
      <xdr:spPr>
        <a:xfrm>
          <a:off x="1181100" y="3933825"/>
          <a:ext cx="10401300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304800</xdr:rowOff>
    </xdr:from>
    <xdr:to>
      <xdr:col>8</xdr:col>
      <xdr:colOff>590550</xdr:colOff>
      <xdr:row>26</xdr:row>
      <xdr:rowOff>447675</xdr:rowOff>
    </xdr:to>
    <xdr:sp>
      <xdr:nvSpPr>
        <xdr:cNvPr id="3" name="Rectangle 5"/>
        <xdr:cNvSpPr>
          <a:spLocks/>
        </xdr:cNvSpPr>
      </xdr:nvSpPr>
      <xdr:spPr>
        <a:xfrm>
          <a:off x="1181100" y="9972675"/>
          <a:ext cx="10353675" cy="2543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504825</xdr:colOff>
      <xdr:row>27</xdr:row>
      <xdr:rowOff>238125</xdr:rowOff>
    </xdr:from>
    <xdr:to>
      <xdr:col>9</xdr:col>
      <xdr:colOff>609600</xdr:colOff>
      <xdr:row>32</xdr:row>
      <xdr:rowOff>114300</xdr:rowOff>
    </xdr:to>
    <xdr:sp>
      <xdr:nvSpPr>
        <xdr:cNvPr id="4" name="四角形 6"/>
        <xdr:cNvSpPr>
          <a:spLocks/>
        </xdr:cNvSpPr>
      </xdr:nvSpPr>
      <xdr:spPr>
        <a:xfrm>
          <a:off x="714375" y="12849225"/>
          <a:ext cx="11572875" cy="2019300"/>
        </a:xfrm>
        <a:prstGeom prst="roundRect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27</xdr:row>
      <xdr:rowOff>381000</xdr:rowOff>
    </xdr:from>
    <xdr:to>
      <xdr:col>3</xdr:col>
      <xdr:colOff>600075</xdr:colOff>
      <xdr:row>28</xdr:row>
      <xdr:rowOff>257175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343025" y="12992100"/>
          <a:ext cx="13906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sng" baseline="0"/>
            <a:t>ご商談メモ</a:t>
          </a:r>
        </a:p>
      </xdr:txBody>
    </xdr:sp>
    <xdr:clientData/>
  </xdr:twoCellAnchor>
  <xdr:twoCellAnchor>
    <xdr:from>
      <xdr:col>2</xdr:col>
      <xdr:colOff>457200</xdr:colOff>
      <xdr:row>2</xdr:row>
      <xdr:rowOff>161925</xdr:rowOff>
    </xdr:from>
    <xdr:to>
      <xdr:col>3</xdr:col>
      <xdr:colOff>95250</xdr:colOff>
      <xdr:row>3</xdr:row>
      <xdr:rowOff>0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1638300" y="1209675"/>
          <a:ext cx="590550" cy="161925"/>
        </a:xfrm>
        <a:prstGeom prst="rect">
          <a:avLst/>
        </a:prstGeom>
        <a:pattFill prst="pct10">
          <a:fgClr>
            <a:srgbClr val="000000"/>
          </a:fgClr>
          <a:bgClr>
            <a:srgbClr val="FFFF00"/>
          </a:bgClr>
        </a:patt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PrintsWithSheet="0"/>
  </xdr:twoCellAnchor>
  <xdr:twoCellAnchor>
    <xdr:from>
      <xdr:col>1</xdr:col>
      <xdr:colOff>219075</xdr:colOff>
      <xdr:row>15</xdr:row>
      <xdr:rowOff>9525</xdr:rowOff>
    </xdr:from>
    <xdr:to>
      <xdr:col>9</xdr:col>
      <xdr:colOff>762000</xdr:colOff>
      <xdr:row>15</xdr:row>
      <xdr:rowOff>9525</xdr:rowOff>
    </xdr:to>
    <xdr:sp>
      <xdr:nvSpPr>
        <xdr:cNvPr id="7" name="Line 11"/>
        <xdr:cNvSpPr>
          <a:spLocks/>
        </xdr:cNvSpPr>
      </xdr:nvSpPr>
      <xdr:spPr>
        <a:xfrm flipV="1">
          <a:off x="428625" y="6848475"/>
          <a:ext cx="12011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114300</xdr:colOff>
      <xdr:row>1</xdr:row>
      <xdr:rowOff>485775</xdr:rowOff>
    </xdr:from>
    <xdr:to>
      <xdr:col>5</xdr:col>
      <xdr:colOff>2181225</xdr:colOff>
      <xdr:row>1</xdr:row>
      <xdr:rowOff>485775</xdr:rowOff>
    </xdr:to>
    <xdr:sp>
      <xdr:nvSpPr>
        <xdr:cNvPr id="8" name="Line 13"/>
        <xdr:cNvSpPr>
          <a:spLocks/>
        </xdr:cNvSpPr>
      </xdr:nvSpPr>
      <xdr:spPr>
        <a:xfrm>
          <a:off x="4105275" y="971550"/>
          <a:ext cx="466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123825</xdr:colOff>
      <xdr:row>0</xdr:row>
      <xdr:rowOff>428625</xdr:rowOff>
    </xdr:from>
    <xdr:to>
      <xdr:col>5</xdr:col>
      <xdr:colOff>2190750</xdr:colOff>
      <xdr:row>0</xdr:row>
      <xdr:rowOff>428625</xdr:rowOff>
    </xdr:to>
    <xdr:sp>
      <xdr:nvSpPr>
        <xdr:cNvPr id="9" name="Line 15"/>
        <xdr:cNvSpPr>
          <a:spLocks/>
        </xdr:cNvSpPr>
      </xdr:nvSpPr>
      <xdr:spPr>
        <a:xfrm>
          <a:off x="4114800" y="428625"/>
          <a:ext cx="466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showGridLines="0" tabSelected="1" zoomScale="75" zoomScaleNormal="75" workbookViewId="0" topLeftCell="A1">
      <selection activeCell="I20" sqref="I20"/>
    </sheetView>
  </sheetViews>
  <sheetFormatPr defaultColWidth="11.19921875" defaultRowHeight="14.25"/>
  <cols>
    <col min="1" max="1" width="2.19921875" style="1" customWidth="1"/>
    <col min="2" max="2" width="10.19921875" style="1" customWidth="1"/>
    <col min="3" max="3" width="10" style="1" customWidth="1"/>
    <col min="4" max="4" width="19.5" style="1" customWidth="1"/>
    <col min="5" max="5" width="27.296875" style="1" customWidth="1"/>
    <col min="6" max="6" width="25.19921875" style="1" customWidth="1"/>
    <col min="7" max="7" width="4.19921875" style="1" customWidth="1"/>
    <col min="8" max="8" width="16.296875" style="1" customWidth="1"/>
    <col min="9" max="9" width="7.69921875" style="1" customWidth="1"/>
    <col min="10" max="10" width="12.69921875" style="1" customWidth="1"/>
    <col min="11" max="15" width="11.69921875" style="1" customWidth="1"/>
    <col min="16" max="16" width="1.69921875" style="1" customWidth="1"/>
    <col min="17" max="16384" width="9" style="1" customWidth="1"/>
  </cols>
  <sheetData>
    <row r="1" ht="38.25" customHeight="1"/>
    <row r="2" spans="2:10" ht="44.25" customHeight="1">
      <c r="B2" s="4"/>
      <c r="C2"/>
      <c r="D2" s="11"/>
      <c r="E2" s="33" t="s">
        <v>0</v>
      </c>
      <c r="F2" s="4"/>
      <c r="G2" s="4"/>
      <c r="H2" s="4"/>
      <c r="I2" s="4"/>
      <c r="J2" s="4"/>
    </row>
    <row r="3" spans="2:10" ht="25.5" customHeight="1">
      <c r="B3" s="4"/>
      <c r="C3" s="14"/>
      <c r="D3" s="11"/>
      <c r="E3" s="4"/>
      <c r="F3" s="4"/>
      <c r="G3" s="4"/>
      <c r="H3" s="4"/>
      <c r="I3" s="4"/>
      <c r="J3" s="4"/>
    </row>
    <row r="4" spans="3:9" ht="30.75" customHeight="1">
      <c r="C4" s="25" t="s">
        <v>1</v>
      </c>
      <c r="D4"/>
      <c r="I4" s="15"/>
    </row>
    <row r="5" ht="17.25" customHeight="1" thickBot="1"/>
    <row r="6" spans="3:9" s="17" customFormat="1" ht="42.75" customHeight="1" thickBot="1" thickTop="1">
      <c r="C6" s="28" t="s">
        <v>2</v>
      </c>
      <c r="D6" s="29"/>
      <c r="E6" s="23"/>
      <c r="F6" s="49" t="s">
        <v>3</v>
      </c>
      <c r="G6" s="50"/>
      <c r="H6" s="13">
        <v>96</v>
      </c>
      <c r="I6" s="18" t="s">
        <v>4</v>
      </c>
    </row>
    <row r="7" spans="3:9" s="17" customFormat="1" ht="42.75" customHeight="1" thickBot="1" thickTop="1">
      <c r="C7" s="45" t="s">
        <v>5</v>
      </c>
      <c r="D7" s="46"/>
      <c r="E7" s="24">
        <f>INT(E6*H8)</f>
        <v>0</v>
      </c>
      <c r="F7" s="47" t="s">
        <v>6</v>
      </c>
      <c r="G7" s="48"/>
      <c r="H7" s="51">
        <v>0.049</v>
      </c>
      <c r="I7" s="19"/>
    </row>
    <row r="8" spans="3:10" s="17" customFormat="1" ht="42.75" customHeight="1" thickBot="1" thickTop="1">
      <c r="C8" s="30" t="s">
        <v>7</v>
      </c>
      <c r="D8" s="31"/>
      <c r="E8" s="24">
        <f>E6+E7</f>
        <v>0</v>
      </c>
      <c r="F8" s="20" t="s">
        <v>8</v>
      </c>
      <c r="G8" s="20" t="s">
        <v>9</v>
      </c>
      <c r="H8" s="21">
        <f>ROUND((H6*H7/12*(1+H7/12)^H6)/((1+H7/12)^H6-1)-1,4)</f>
        <v>0.2108</v>
      </c>
      <c r="I8" s="19" t="s">
        <v>10</v>
      </c>
      <c r="J8" s="22"/>
    </row>
    <row r="9" spans="5:8" ht="25.5" customHeight="1">
      <c r="E9" s="5"/>
      <c r="F9" s="6"/>
      <c r="G9" s="6"/>
      <c r="H9" s="7"/>
    </row>
    <row r="10" spans="5:8" ht="24.75" customHeight="1" thickBot="1">
      <c r="E10" s="5"/>
      <c r="F10" s="6"/>
      <c r="G10" s="6"/>
      <c r="H10" s="7"/>
    </row>
    <row r="11" spans="3:9" ht="42.75" customHeight="1">
      <c r="C11" s="27"/>
      <c r="D11" s="27" t="s">
        <v>7</v>
      </c>
      <c r="E11" s="36" t="s">
        <v>11</v>
      </c>
      <c r="F11" s="37">
        <f>(E8-F13*H13)-F12*(H6-1)</f>
        <v>0</v>
      </c>
      <c r="G11" s="3"/>
      <c r="H11" s="8"/>
      <c r="I11" s="2"/>
    </row>
    <row r="12" spans="3:9" ht="42.75" customHeight="1">
      <c r="C12" s="12"/>
      <c r="D12" s="12"/>
      <c r="E12" s="34" t="s">
        <v>12</v>
      </c>
      <c r="F12" s="35">
        <f>ROUNDDOWN((E8-F13*H13)/H6/100,0)*100</f>
        <v>0</v>
      </c>
      <c r="G12" s="3"/>
      <c r="H12" s="2"/>
      <c r="I12" s="2"/>
    </row>
    <row r="13" spans="3:9" ht="42.75" customHeight="1" thickBot="1">
      <c r="C13" s="12"/>
      <c r="D13"/>
      <c r="E13" s="38" t="s">
        <v>13</v>
      </c>
      <c r="F13" s="39"/>
      <c r="G13" s="9" t="s">
        <v>14</v>
      </c>
      <c r="H13" s="10">
        <f>H6/6</f>
        <v>16</v>
      </c>
      <c r="I13" s="12" t="s">
        <v>4</v>
      </c>
    </row>
    <row r="14" ht="42.75" customHeight="1" thickTop="1"/>
    <row r="15" spans="2:10" ht="33" customHeight="1">
      <c r="B15" s="16"/>
      <c r="C15" s="16"/>
      <c r="D15" s="16"/>
      <c r="E15" s="16"/>
      <c r="F15" s="16"/>
      <c r="G15" s="16"/>
      <c r="H15" s="16"/>
      <c r="I15" s="16"/>
      <c r="J15" s="16"/>
    </row>
    <row r="16" ht="30.75" customHeight="1"/>
    <row r="17" spans="3:4" ht="31.5">
      <c r="C17" s="25" t="s">
        <v>15</v>
      </c>
      <c r="D17"/>
    </row>
    <row r="18" ht="32.25" thickBot="1"/>
    <row r="19" spans="3:9" s="17" customFormat="1" ht="42.75" customHeight="1" thickBot="1" thickTop="1">
      <c r="C19" s="28" t="s">
        <v>2</v>
      </c>
      <c r="D19" s="32"/>
      <c r="E19" s="23"/>
      <c r="F19" s="49" t="s">
        <v>3</v>
      </c>
      <c r="G19" s="50"/>
      <c r="H19" s="13">
        <v>96</v>
      </c>
      <c r="I19" s="19" t="s">
        <v>4</v>
      </c>
    </row>
    <row r="20" spans="3:9" s="17" customFormat="1" ht="42.75" customHeight="1" thickBot="1" thickTop="1">
      <c r="C20" s="45" t="s">
        <v>5</v>
      </c>
      <c r="D20" s="46"/>
      <c r="E20" s="24">
        <f>INT(E19*H21)</f>
        <v>0</v>
      </c>
      <c r="F20" s="47" t="s">
        <v>6</v>
      </c>
      <c r="G20" s="48"/>
      <c r="H20" s="51">
        <v>0.049</v>
      </c>
      <c r="I20" s="19"/>
    </row>
    <row r="21" spans="3:9" s="17" customFormat="1" ht="42.75" customHeight="1" thickBot="1" thickTop="1">
      <c r="C21" s="30" t="s">
        <v>7</v>
      </c>
      <c r="D21" s="31"/>
      <c r="E21" s="24">
        <f>E19+E20</f>
        <v>0</v>
      </c>
      <c r="F21" s="20" t="s">
        <v>8</v>
      </c>
      <c r="G21" s="20" t="s">
        <v>9</v>
      </c>
      <c r="H21" s="21">
        <f>ROUND((H19*H20/12*(1+H20/12)^H19)/((1+H20/12)^H19-1)-1,4)</f>
        <v>0.2108</v>
      </c>
      <c r="I21" s="19" t="s">
        <v>10</v>
      </c>
    </row>
    <row r="22" spans="5:8" ht="27.75" customHeight="1">
      <c r="E22" s="5"/>
      <c r="F22" s="6"/>
      <c r="G22" s="6"/>
      <c r="H22" s="7"/>
    </row>
    <row r="23" spans="5:8" ht="33" customHeight="1" thickBot="1">
      <c r="E23" s="5"/>
      <c r="F23" s="6"/>
      <c r="G23" s="6"/>
      <c r="H23" s="7"/>
    </row>
    <row r="24" spans="3:9" ht="42.75" customHeight="1">
      <c r="C24" s="26"/>
      <c r="D24" s="27" t="s">
        <v>7</v>
      </c>
      <c r="E24" s="40" t="s">
        <v>11</v>
      </c>
      <c r="F24" s="41">
        <f>(E21-F26*H26)-F25*(H19-1)</f>
        <v>0</v>
      </c>
      <c r="G24" s="3"/>
      <c r="H24" s="8"/>
      <c r="I24" s="2"/>
    </row>
    <row r="25" spans="3:9" ht="42.75" customHeight="1">
      <c r="C25" s="18"/>
      <c r="D25" s="18"/>
      <c r="E25" s="42" t="s">
        <v>12</v>
      </c>
      <c r="F25" s="43">
        <f>ROUNDDOWN((E21-F26*H26)/H19/100,0)*100</f>
        <v>0</v>
      </c>
      <c r="G25" s="3"/>
      <c r="H25" s="2"/>
      <c r="I25" s="2"/>
    </row>
    <row r="26" spans="3:9" ht="42.75" customHeight="1" thickBot="1">
      <c r="C26" s="18"/>
      <c r="D26"/>
      <c r="E26" s="38" t="s">
        <v>13</v>
      </c>
      <c r="F26" s="44"/>
      <c r="G26" s="9" t="s">
        <v>14</v>
      </c>
      <c r="H26" s="10">
        <f>H19/6</f>
        <v>16</v>
      </c>
      <c r="I26" s="2" t="s">
        <v>4</v>
      </c>
    </row>
    <row r="27" ht="42.75" customHeight="1"/>
    <row r="28" ht="42.75" customHeight="1"/>
    <row r="29" ht="31.5"/>
    <row r="30" ht="31.5"/>
    <row r="31" ht="31.5"/>
    <row r="32" ht="31.5"/>
    <row r="33" ht="31.5"/>
    <row r="34" ht="31.5"/>
  </sheetData>
  <printOptions horizontalCentered="1"/>
  <pageMargins left="0" right="0" top="0.5905511811023623" bottom="0.3937007874015748" header="0.5118110236220472" footer="0"/>
  <pageSetup horizontalDpi="300" verticalDpi="300" orientation="portrait" paperSize="9" scale="70"/>
  <drawing r:id="rId3"/>
  <legacyDrawing r:id="rId2"/>
  <oleObjects>
    <oleObject progId="Word.Picture.8" shapeId="17283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株式会社アプラス</dc:creator>
  <cp:keywords/>
  <dc:description/>
  <cp:lastModifiedBy>Tsunehiro Nakamura</cp:lastModifiedBy>
  <cp:lastPrinted>2008-12-03T05:32:29Z</cp:lastPrinted>
  <dcterms:created xsi:type="dcterms:W3CDTF">2002-01-23T08:19:08Z</dcterms:created>
  <dcterms:modified xsi:type="dcterms:W3CDTF">2008-12-03T06:58:35Z</dcterms:modified>
  <cp:category/>
  <cp:version/>
  <cp:contentType/>
  <cp:contentStatus/>
</cp:coreProperties>
</file>